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10.02. 2020 год " sheetId="1" r:id="rId1"/>
  </sheets>
  <definedNames>
    <definedName name="_xlnm.Print_Titles" localSheetId="0">'На 10.02. 2020 год '!$5:$10</definedName>
    <definedName name="_xlnm.Print_Area" localSheetId="0">'На 10.02. 2020 год '!$A$1:$K$46</definedName>
  </definedNames>
  <calcPr fullCalcOnLoad="1"/>
</workbook>
</file>

<file path=xl/sharedStrings.xml><?xml version="1.0" encoding="utf-8"?>
<sst xmlns="http://schemas.openxmlformats.org/spreadsheetml/2006/main" count="68" uniqueCount="39">
  <si>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</si>
  <si>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</si>
  <si>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</si>
  <si>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</si>
  <si>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</si>
  <si>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</si>
  <si>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</si>
  <si>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</si>
  <si>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</si>
  <si>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</si>
  <si>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</si>
  <si>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</si>
  <si>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</si>
  <si>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</si>
  <si>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</si>
  <si>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</si>
  <si>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</si>
  <si>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</si>
  <si>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</si>
  <si>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</si>
  <si>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</si>
  <si>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</si>
  <si>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</si>
  <si>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Администрация (отдел опеки)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</si>
  <si>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</si>
  <si>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</si>
  <si>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</si>
  <si>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</si>
  <si>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</si>
  <si>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</si>
  <si>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</si>
  <si>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</si>
  <si>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</si>
  <si>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</si>
  <si>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</si>
  <si>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</si>
  <si>
    <t>подпрограмма "Развитие дошкольного, общего и дополнительного образования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</si>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</sst>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8" fontId="9" fillId="4" borderId="13" xfId="0" applyNumberFormat="1" applyFont="1" applyFill="1" applyBorder="1" applyAlignment="1">
      <alignment horizontal="center" vertical="center"/>
    </xf>
    <xf numFmtId="178" fontId="9" fillId="4" borderId="16" xfId="0" applyNumberFormat="1" applyFont="1" applyFill="1" applyBorder="1" applyAlignment="1">
      <alignment horizontal="center" vertical="center"/>
    </xf>
    <xf numFmtId="178" fontId="9" fillId="4" borderId="17" xfId="0" applyNumberFormat="1" applyFont="1" applyFill="1" applyBorder="1" applyAlignment="1">
      <alignment horizontal="center" vertical="center"/>
    </xf>
    <xf numFmtId="178" fontId="9" fillId="4" borderId="18" xfId="0" applyNumberFormat="1" applyFont="1" applyFill="1" applyBorder="1" applyAlignment="1">
      <alignment horizontal="center" vertical="center"/>
    </xf>
    <xf numFmtId="178" fontId="9" fillId="4" borderId="13" xfId="60" applyNumberFormat="1" applyFont="1" applyFill="1" applyBorder="1" applyAlignment="1">
      <alignment horizontal="center" vertical="center"/>
    </xf>
    <xf numFmtId="178" fontId="9" fillId="4" borderId="16" xfId="60" applyNumberFormat="1" applyFont="1" applyFill="1" applyBorder="1" applyAlignment="1">
      <alignment vertical="center"/>
    </xf>
    <xf numFmtId="178" fontId="9" fillId="4" borderId="16" xfId="60" applyNumberFormat="1" applyFont="1" applyFill="1" applyBorder="1" applyAlignment="1">
      <alignment horizontal="center" vertical="center"/>
    </xf>
    <xf numFmtId="178" fontId="9" fillId="4" borderId="23" xfId="0" applyNumberFormat="1" applyFont="1" applyFill="1" applyBorder="1" applyAlignment="1">
      <alignment horizontal="center" vertical="center"/>
    </xf>
    <xf numFmtId="178" fontId="9" fillId="4" borderId="14" xfId="60" applyNumberFormat="1" applyFont="1" applyFill="1" applyBorder="1" applyAlignment="1">
      <alignment vertical="center"/>
    </xf>
    <xf numFmtId="178" fontId="9" fillId="4" borderId="14" xfId="60" applyNumberFormat="1" applyFont="1" applyFill="1" applyBorder="1" applyAlignment="1">
      <alignment horizontal="center" vertical="center"/>
    </xf>
    <xf numFmtId="178" fontId="9" fillId="4" borderId="14" xfId="0" applyNumberFormat="1" applyFont="1" applyFill="1" applyBorder="1" applyAlignment="1">
      <alignment horizontal="center" vertical="center"/>
    </xf>
    <xf numFmtId="178" fontId="8" fillId="4" borderId="11" xfId="0" applyNumberFormat="1" applyFont="1" applyFill="1" applyBorder="1" applyAlignment="1">
      <alignment horizontal="center" vertical="center"/>
    </xf>
    <xf numFmtId="178" fontId="8" fillId="4" borderId="12" xfId="0" applyNumberFormat="1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7">
      <pane xSplit="3" ySplit="3" topLeftCell="D46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B40" sqref="B40:B45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>
      <c r="A2" s="31"/>
      <c r="B2" s="31"/>
      <c r="C2" s="31"/>
      <c r="D2" s="31"/>
      <c r="E2" s="31"/>
      <c r="F2" s="31"/>
      <c r="G2" s="101" t="s">
        <v>34</v>
      </c>
      <c r="H2" s="101"/>
      <c r="I2" s="101"/>
      <c r="J2" s="101"/>
      <c r="K2" s="101"/>
    </row>
    <row r="3" spans="1:11" ht="17.2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3.5" thickBot="1">
      <c r="A4" s="3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90" t="s">
        <v>5</v>
      </c>
      <c r="B5" s="82" t="s">
        <v>0</v>
      </c>
      <c r="C5" s="82" t="s">
        <v>1</v>
      </c>
      <c r="D5" s="82" t="s">
        <v>17</v>
      </c>
      <c r="E5" s="94" t="s">
        <v>14</v>
      </c>
      <c r="F5" s="94"/>
      <c r="G5" s="94"/>
      <c r="H5" s="94"/>
      <c r="I5" s="94"/>
      <c r="J5" s="95" t="s">
        <v>16</v>
      </c>
      <c r="K5" s="98" t="s">
        <v>2</v>
      </c>
    </row>
    <row r="6" spans="1:11" ht="17.25" customHeight="1">
      <c r="A6" s="91"/>
      <c r="B6" s="83"/>
      <c r="C6" s="83"/>
      <c r="D6" s="83"/>
      <c r="E6" s="81" t="s">
        <v>15</v>
      </c>
      <c r="F6" s="87" t="s">
        <v>31</v>
      </c>
      <c r="G6" s="81"/>
      <c r="H6" s="81"/>
      <c r="I6" s="81"/>
      <c r="J6" s="96"/>
      <c r="K6" s="99"/>
    </row>
    <row r="7" spans="1:11" ht="17.25" customHeight="1">
      <c r="A7" s="91"/>
      <c r="B7" s="83"/>
      <c r="C7" s="83"/>
      <c r="D7" s="83"/>
      <c r="E7" s="81"/>
      <c r="F7" s="85" t="s">
        <v>6</v>
      </c>
      <c r="G7" s="86"/>
      <c r="H7" s="86"/>
      <c r="I7" s="81" t="s">
        <v>13</v>
      </c>
      <c r="J7" s="96"/>
      <c r="K7" s="99"/>
    </row>
    <row r="8" spans="1:11" ht="21.75" customHeight="1">
      <c r="A8" s="91"/>
      <c r="B8" s="83"/>
      <c r="C8" s="83"/>
      <c r="D8" s="83"/>
      <c r="E8" s="81"/>
      <c r="F8" s="81" t="s">
        <v>30</v>
      </c>
      <c r="G8" s="81" t="s">
        <v>27</v>
      </c>
      <c r="H8" s="81"/>
      <c r="I8" s="81"/>
      <c r="J8" s="96"/>
      <c r="K8" s="99"/>
    </row>
    <row r="9" spans="1:11" ht="39.75" thickBot="1">
      <c r="A9" s="92"/>
      <c r="B9" s="84"/>
      <c r="C9" s="84"/>
      <c r="D9" s="84"/>
      <c r="E9" s="93"/>
      <c r="F9" s="93"/>
      <c r="G9" s="34" t="s">
        <v>28</v>
      </c>
      <c r="H9" s="33" t="s">
        <v>29</v>
      </c>
      <c r="I9" s="93"/>
      <c r="J9" s="97"/>
      <c r="K9" s="100"/>
    </row>
    <row r="10" spans="1:11" ht="13.5" thickBo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</row>
    <row r="11" spans="1:11" ht="16.5" customHeight="1" thickBot="1">
      <c r="A11" s="79" t="s">
        <v>3</v>
      </c>
      <c r="B11" s="65" t="s">
        <v>25</v>
      </c>
      <c r="C11" s="37" t="s">
        <v>19</v>
      </c>
      <c r="D11" s="7">
        <f aca="true" t="shared" si="0" ref="D11:J11">D18+D26+D33+D40</f>
        <v>307130.275</v>
      </c>
      <c r="E11" s="7">
        <f t="shared" si="0"/>
        <v>141669.2</v>
      </c>
      <c r="F11" s="7">
        <f t="shared" si="0"/>
        <v>4504</v>
      </c>
      <c r="G11" s="7">
        <f t="shared" si="0"/>
        <v>0</v>
      </c>
      <c r="H11" s="7">
        <f t="shared" si="0"/>
        <v>4504</v>
      </c>
      <c r="I11" s="7">
        <f t="shared" si="0"/>
        <v>141591.155</v>
      </c>
      <c r="J11" s="7">
        <f t="shared" si="0"/>
        <v>19365.92</v>
      </c>
      <c r="K11" s="65" t="s">
        <v>7</v>
      </c>
    </row>
    <row r="12" spans="1:11" ht="18" customHeight="1" thickBot="1">
      <c r="A12" s="79"/>
      <c r="B12" s="66"/>
      <c r="C12" s="38" t="s">
        <v>20</v>
      </c>
      <c r="D12" s="4">
        <f aca="true" t="shared" si="1" ref="D12:D17">D20+D27+D34+D41</f>
        <v>309812.70986</v>
      </c>
      <c r="E12" s="4">
        <f aca="true" t="shared" si="2" ref="E12:J12">E20+E27+E34+E41</f>
        <v>158235.07270000002</v>
      </c>
      <c r="F12" s="4">
        <f t="shared" si="2"/>
        <v>5209.482</v>
      </c>
      <c r="G12" s="4">
        <f t="shared" si="2"/>
        <v>0</v>
      </c>
      <c r="H12" s="4">
        <f t="shared" si="2"/>
        <v>5209.482</v>
      </c>
      <c r="I12" s="4">
        <f t="shared" si="2"/>
        <v>124626.20216</v>
      </c>
      <c r="J12" s="4">
        <f t="shared" si="2"/>
        <v>21741.953</v>
      </c>
      <c r="K12" s="66"/>
    </row>
    <row r="13" spans="1:11" ht="17.25" customHeight="1" thickBot="1">
      <c r="A13" s="79"/>
      <c r="B13" s="66"/>
      <c r="C13" s="38" t="s">
        <v>21</v>
      </c>
      <c r="D13" s="4">
        <f>D21+D28+D35+D42</f>
        <v>331657.7648</v>
      </c>
      <c r="E13" s="4">
        <f aca="true" t="shared" si="3" ref="E13:J13">E21+E28+E35+E42</f>
        <v>168847.4</v>
      </c>
      <c r="F13" s="4">
        <f t="shared" si="3"/>
        <v>7362.436</v>
      </c>
      <c r="G13" s="4">
        <f t="shared" si="3"/>
        <v>0</v>
      </c>
      <c r="H13" s="4">
        <f t="shared" si="3"/>
        <v>7362.436</v>
      </c>
      <c r="I13" s="5">
        <f t="shared" si="3"/>
        <v>130579.4738</v>
      </c>
      <c r="J13" s="4">
        <f t="shared" si="3"/>
        <v>24868.455</v>
      </c>
      <c r="K13" s="66"/>
    </row>
    <row r="14" spans="1:12" ht="15.75" customHeight="1" thickBot="1">
      <c r="A14" s="79"/>
      <c r="B14" s="66"/>
      <c r="C14" s="38" t="s">
        <v>26</v>
      </c>
      <c r="D14" s="62">
        <f>D22+D29+D36+D43</f>
        <v>329788.9495</v>
      </c>
      <c r="E14" s="6">
        <f aca="true" t="shared" si="4" ref="E14:J14">E22+E29+E36+E43</f>
        <v>168488.1</v>
      </c>
      <c r="F14" s="6">
        <f t="shared" si="4"/>
        <v>7354.799999999999</v>
      </c>
      <c r="G14" s="6">
        <f t="shared" si="4"/>
        <v>1117</v>
      </c>
      <c r="H14" s="6">
        <f t="shared" si="4"/>
        <v>6237.799999999999</v>
      </c>
      <c r="I14" s="6">
        <f t="shared" si="4"/>
        <v>132276.2715</v>
      </c>
      <c r="J14" s="6">
        <f t="shared" si="4"/>
        <v>21669.778</v>
      </c>
      <c r="K14" s="66"/>
      <c r="L14" s="1"/>
    </row>
    <row r="15" spans="1:11" ht="15.75" customHeight="1" thickBot="1">
      <c r="A15" s="79"/>
      <c r="B15" s="66"/>
      <c r="C15" s="37" t="s">
        <v>32</v>
      </c>
      <c r="D15" s="63">
        <f t="shared" si="1"/>
        <v>308870.22</v>
      </c>
      <c r="E15" s="7">
        <f aca="true" t="shared" si="5" ref="E15:J15">E23+E30+E37+E44</f>
        <v>161160.2</v>
      </c>
      <c r="F15" s="7">
        <f t="shared" si="5"/>
        <v>12888.7</v>
      </c>
      <c r="G15" s="7">
        <f t="shared" si="5"/>
        <v>6636.1</v>
      </c>
      <c r="H15" s="7">
        <f t="shared" si="5"/>
        <v>6252.6</v>
      </c>
      <c r="I15" s="7">
        <f t="shared" si="5"/>
        <v>113151.54199999999</v>
      </c>
      <c r="J15" s="7">
        <f t="shared" si="5"/>
        <v>21669.778</v>
      </c>
      <c r="K15" s="66"/>
    </row>
    <row r="16" spans="1:11" ht="19.5" customHeight="1" thickBot="1">
      <c r="A16" s="79"/>
      <c r="B16" s="68"/>
      <c r="C16" s="38" t="s">
        <v>35</v>
      </c>
      <c r="D16" s="64">
        <f t="shared" si="1"/>
        <v>305616.713</v>
      </c>
      <c r="E16" s="4">
        <f aca="true" t="shared" si="6" ref="E16:J16">E24+E31+E38+E45</f>
        <v>166310.40000000002</v>
      </c>
      <c r="F16" s="4">
        <f t="shared" si="6"/>
        <v>7207.299999999999</v>
      </c>
      <c r="G16" s="4">
        <f t="shared" si="6"/>
        <v>950</v>
      </c>
      <c r="H16" s="4">
        <f t="shared" si="6"/>
        <v>6257.299999999999</v>
      </c>
      <c r="I16" s="4">
        <f t="shared" si="6"/>
        <v>110429.235</v>
      </c>
      <c r="J16" s="4">
        <f t="shared" si="6"/>
        <v>21669.778</v>
      </c>
      <c r="K16" s="66"/>
    </row>
    <row r="17" spans="1:11" ht="18" customHeight="1" thickBot="1">
      <c r="A17" s="80"/>
      <c r="B17" s="39" t="s">
        <v>12</v>
      </c>
      <c r="C17" s="40"/>
      <c r="D17" s="7">
        <f t="shared" si="1"/>
        <v>1892876.63216</v>
      </c>
      <c r="E17" s="7">
        <f aca="true" t="shared" si="7" ref="E17:J17">E25+E32+E39+E46</f>
        <v>964710.3726999998</v>
      </c>
      <c r="F17" s="7">
        <f t="shared" si="7"/>
        <v>44526.718</v>
      </c>
      <c r="G17" s="7">
        <f t="shared" si="7"/>
        <v>8703.1</v>
      </c>
      <c r="H17" s="7">
        <f t="shared" si="7"/>
        <v>35823.618</v>
      </c>
      <c r="I17" s="7">
        <f t="shared" si="7"/>
        <v>752653.8794600001</v>
      </c>
      <c r="J17" s="7">
        <f t="shared" si="7"/>
        <v>130985.66199999997</v>
      </c>
      <c r="K17" s="68"/>
    </row>
    <row r="18" spans="1:11" ht="9.75" customHeight="1">
      <c r="A18" s="76" t="s">
        <v>4</v>
      </c>
      <c r="B18" s="69" t="s">
        <v>36</v>
      </c>
      <c r="C18" s="74" t="s">
        <v>22</v>
      </c>
      <c r="D18" s="72">
        <f>E18+F18+I18+J18</f>
        <v>259771.653</v>
      </c>
      <c r="E18" s="72">
        <v>130298.7</v>
      </c>
      <c r="F18" s="72">
        <f>G18+H18</f>
        <v>1029</v>
      </c>
      <c r="G18" s="72">
        <v>0</v>
      </c>
      <c r="H18" s="72">
        <v>1029</v>
      </c>
      <c r="I18" s="72">
        <v>128443.953</v>
      </c>
      <c r="J18" s="106">
        <v>0</v>
      </c>
      <c r="K18" s="65" t="s">
        <v>7</v>
      </c>
    </row>
    <row r="19" spans="1:11" ht="9.75" customHeight="1">
      <c r="A19" s="77"/>
      <c r="B19" s="70"/>
      <c r="C19" s="75"/>
      <c r="D19" s="73"/>
      <c r="E19" s="73"/>
      <c r="F19" s="105"/>
      <c r="G19" s="73"/>
      <c r="H19" s="73"/>
      <c r="I19" s="73"/>
      <c r="J19" s="107"/>
      <c r="K19" s="66"/>
    </row>
    <row r="20" spans="1:11" ht="18" customHeight="1">
      <c r="A20" s="77"/>
      <c r="B20" s="70"/>
      <c r="C20" s="42" t="s">
        <v>20</v>
      </c>
      <c r="D20" s="11">
        <f>E20+F20+I20+J20</f>
        <v>256780.11129</v>
      </c>
      <c r="E20" s="12">
        <v>143448.1</v>
      </c>
      <c r="F20" s="12">
        <f>G20+H20</f>
        <v>1296.482</v>
      </c>
      <c r="G20" s="12">
        <v>0</v>
      </c>
      <c r="H20" s="13">
        <v>1296.482</v>
      </c>
      <c r="I20" s="9">
        <v>112035.52929</v>
      </c>
      <c r="J20" s="10">
        <v>0</v>
      </c>
      <c r="K20" s="66"/>
    </row>
    <row r="21" spans="1:11" s="27" customFormat="1" ht="16.5" customHeight="1">
      <c r="A21" s="77"/>
      <c r="B21" s="70"/>
      <c r="C21" s="43" t="s">
        <v>21</v>
      </c>
      <c r="D21" s="8">
        <f>E21+F21+I21+J21</f>
        <v>274699.70717</v>
      </c>
      <c r="E21" s="12">
        <v>157111.4</v>
      </c>
      <c r="F21" s="14">
        <f>G21+H21</f>
        <v>3375.852</v>
      </c>
      <c r="G21" s="12">
        <v>0</v>
      </c>
      <c r="H21" s="12">
        <v>3375.852</v>
      </c>
      <c r="I21" s="12">
        <f>114080.66084+133.79733-2.003</f>
        <v>114212.45517</v>
      </c>
      <c r="J21" s="10">
        <v>0</v>
      </c>
      <c r="K21" s="66"/>
    </row>
    <row r="22" spans="1:11" ht="16.5" customHeight="1">
      <c r="A22" s="77"/>
      <c r="B22" s="70"/>
      <c r="C22" s="44" t="s">
        <v>26</v>
      </c>
      <c r="D22" s="51">
        <f>E22+F22+I22+J22</f>
        <v>273896.5555</v>
      </c>
      <c r="E22" s="52">
        <v>156161.5</v>
      </c>
      <c r="F22" s="53">
        <f>G22+H22</f>
        <v>2551.2</v>
      </c>
      <c r="G22" s="53">
        <v>1117</v>
      </c>
      <c r="H22" s="52">
        <f>1568.6-134.4</f>
        <v>1434.1999999999998</v>
      </c>
      <c r="I22" s="53">
        <f>102548.336-155.708+12791.2275</f>
        <v>115183.8555</v>
      </c>
      <c r="J22" s="54">
        <v>0</v>
      </c>
      <c r="K22" s="66"/>
    </row>
    <row r="23" spans="1:11" ht="16.5" customHeight="1">
      <c r="A23" s="77"/>
      <c r="B23" s="70"/>
      <c r="C23" s="44" t="s">
        <v>32</v>
      </c>
      <c r="D23" s="51">
        <f>E23+F23+I23+J23</f>
        <v>260821.89899999998</v>
      </c>
      <c r="E23" s="52">
        <f>149965.5+134.7</f>
        <v>150100.2</v>
      </c>
      <c r="F23" s="53">
        <f>G23+H23</f>
        <v>8070.3</v>
      </c>
      <c r="G23" s="53">
        <v>6636.1</v>
      </c>
      <c r="H23" s="52">
        <f>1568.9-134.7</f>
        <v>1434.2</v>
      </c>
      <c r="I23" s="53">
        <f>102666.399+11.4+149.4+45.5-221.3</f>
        <v>102651.39899999999</v>
      </c>
      <c r="J23" s="52">
        <v>0</v>
      </c>
      <c r="K23" s="67"/>
    </row>
    <row r="24" spans="1:11" ht="18" customHeight="1" thickBot="1">
      <c r="A24" s="77"/>
      <c r="B24" s="71"/>
      <c r="C24" s="44" t="s">
        <v>35</v>
      </c>
      <c r="D24" s="51">
        <f>E24+F24+I24+J24</f>
        <v>252413.092</v>
      </c>
      <c r="E24" s="52">
        <f>149965.5+134.7</f>
        <v>150100.2</v>
      </c>
      <c r="F24" s="53">
        <f>G24+H24</f>
        <v>2384.2</v>
      </c>
      <c r="G24" s="53">
        <v>950</v>
      </c>
      <c r="H24" s="52">
        <f>1568.9-134.7</f>
        <v>1434.2</v>
      </c>
      <c r="I24" s="53">
        <f>99928.692+142-142</f>
        <v>99928.692</v>
      </c>
      <c r="J24" s="54">
        <v>0</v>
      </c>
      <c r="K24" s="66"/>
    </row>
    <row r="25" spans="1:11" ht="18.75" customHeight="1" thickBot="1">
      <c r="A25" s="78"/>
      <c r="B25" s="45" t="s">
        <v>11</v>
      </c>
      <c r="C25" s="30"/>
      <c r="D25" s="16">
        <f>D18+D20+D21+D22+D23+D24</f>
        <v>1578383.0179599999</v>
      </c>
      <c r="E25" s="16">
        <f aca="true" t="shared" si="8" ref="E25:J25">E18+E20+E21+E22+E23+E24</f>
        <v>887220.0999999999</v>
      </c>
      <c r="F25" s="16">
        <f t="shared" si="8"/>
        <v>18707.034</v>
      </c>
      <c r="G25" s="16">
        <f t="shared" si="8"/>
        <v>8703.1</v>
      </c>
      <c r="H25" s="16">
        <f t="shared" si="8"/>
        <v>10003.934000000001</v>
      </c>
      <c r="I25" s="16">
        <f t="shared" si="8"/>
        <v>672455.8839600001</v>
      </c>
      <c r="J25" s="16">
        <f t="shared" si="8"/>
        <v>0</v>
      </c>
      <c r="K25" s="68"/>
    </row>
    <row r="26" spans="1:12" ht="21" customHeight="1">
      <c r="A26" s="102" t="s">
        <v>8</v>
      </c>
      <c r="B26" s="69" t="s">
        <v>37</v>
      </c>
      <c r="C26" s="46" t="s">
        <v>22</v>
      </c>
      <c r="D26" s="18">
        <f aca="true" t="shared" si="9" ref="D26:D31">E26+F26+I26+J26</f>
        <v>26096.411999999997</v>
      </c>
      <c r="E26" s="18">
        <v>0</v>
      </c>
      <c r="F26" s="19">
        <f aca="true" t="shared" si="10" ref="F26:F45">G26+H26</f>
        <v>2078</v>
      </c>
      <c r="G26" s="18">
        <v>0</v>
      </c>
      <c r="H26" s="18">
        <v>2078</v>
      </c>
      <c r="I26" s="18">
        <v>5577.492</v>
      </c>
      <c r="J26" s="20">
        <v>18440.92</v>
      </c>
      <c r="K26" s="65" t="s">
        <v>7</v>
      </c>
      <c r="L26" s="3"/>
    </row>
    <row r="27" spans="1:12" ht="18.75" customHeight="1">
      <c r="A27" s="103"/>
      <c r="B27" s="70"/>
      <c r="C27" s="43" t="s">
        <v>20</v>
      </c>
      <c r="D27" s="21">
        <f t="shared" si="9"/>
        <v>27706.0825</v>
      </c>
      <c r="E27" s="22">
        <v>0</v>
      </c>
      <c r="F27" s="23">
        <f t="shared" si="10"/>
        <v>2215</v>
      </c>
      <c r="G27" s="24">
        <v>0</v>
      </c>
      <c r="H27" s="24">
        <v>2215</v>
      </c>
      <c r="I27" s="24">
        <v>5066.9035</v>
      </c>
      <c r="J27" s="25">
        <v>20424.179</v>
      </c>
      <c r="K27" s="66"/>
      <c r="L27" s="3"/>
    </row>
    <row r="28" spans="1:12" s="27" customFormat="1" ht="20.25" customHeight="1">
      <c r="A28" s="103"/>
      <c r="B28" s="70"/>
      <c r="C28" s="43" t="s">
        <v>21</v>
      </c>
      <c r="D28" s="22">
        <f t="shared" si="9"/>
        <v>33302.22111</v>
      </c>
      <c r="E28" s="22">
        <v>0</v>
      </c>
      <c r="F28" s="23">
        <f t="shared" si="10"/>
        <v>2292</v>
      </c>
      <c r="G28" s="24">
        <v>0</v>
      </c>
      <c r="H28" s="24">
        <v>2292</v>
      </c>
      <c r="I28" s="24">
        <v>7777.14611</v>
      </c>
      <c r="J28" s="25">
        <v>23233.075</v>
      </c>
      <c r="K28" s="66"/>
      <c r="L28" s="3"/>
    </row>
    <row r="29" spans="1:12" ht="20.25" customHeight="1">
      <c r="A29" s="103"/>
      <c r="B29" s="70"/>
      <c r="C29" s="43" t="s">
        <v>26</v>
      </c>
      <c r="D29" s="55">
        <f t="shared" si="9"/>
        <v>31019.588</v>
      </c>
      <c r="E29" s="55">
        <v>0</v>
      </c>
      <c r="F29" s="56">
        <f>G29+H29</f>
        <v>2712.5</v>
      </c>
      <c r="G29" s="57">
        <v>0</v>
      </c>
      <c r="H29" s="57">
        <v>2712.5</v>
      </c>
      <c r="I29" s="57">
        <v>7681.31</v>
      </c>
      <c r="J29" s="58">
        <v>20625.778</v>
      </c>
      <c r="K29" s="66"/>
      <c r="L29" s="3"/>
    </row>
    <row r="30" spans="1:12" ht="20.25" customHeight="1">
      <c r="A30" s="103"/>
      <c r="B30" s="70"/>
      <c r="C30" s="43" t="s">
        <v>32</v>
      </c>
      <c r="D30" s="55">
        <f t="shared" si="9"/>
        <v>31029.271999999997</v>
      </c>
      <c r="E30" s="57">
        <v>0</v>
      </c>
      <c r="F30" s="56">
        <f>G30+H30</f>
        <v>2720.9</v>
      </c>
      <c r="G30" s="57">
        <v>0</v>
      </c>
      <c r="H30" s="57">
        <v>2720.9</v>
      </c>
      <c r="I30" s="57">
        <v>7682.594</v>
      </c>
      <c r="J30" s="52">
        <v>20625.778</v>
      </c>
      <c r="K30" s="67"/>
      <c r="L30" s="3"/>
    </row>
    <row r="31" spans="1:12" ht="19.5" customHeight="1" thickBot="1">
      <c r="A31" s="104"/>
      <c r="B31" s="71"/>
      <c r="C31" s="47" t="s">
        <v>35</v>
      </c>
      <c r="D31" s="55">
        <f t="shared" si="9"/>
        <v>31032.271999999997</v>
      </c>
      <c r="E31" s="55">
        <v>0</v>
      </c>
      <c r="F31" s="59">
        <f t="shared" si="10"/>
        <v>2723.5</v>
      </c>
      <c r="G31" s="60">
        <v>0</v>
      </c>
      <c r="H31" s="55">
        <v>2723.5</v>
      </c>
      <c r="I31" s="57">
        <v>7682.994</v>
      </c>
      <c r="J31" s="54">
        <v>20625.778</v>
      </c>
      <c r="K31" s="66"/>
      <c r="L31" s="3"/>
    </row>
    <row r="32" spans="1:11" s="3" customFormat="1" ht="17.25" customHeight="1" thickBot="1">
      <c r="A32" s="28"/>
      <c r="B32" s="29" t="s">
        <v>11</v>
      </c>
      <c r="C32" s="30"/>
      <c r="D32" s="16">
        <f>D26+D27+D28+D29+D30+D31</f>
        <v>180185.84761</v>
      </c>
      <c r="E32" s="16">
        <f aca="true" t="shared" si="11" ref="E32:J32">E26+E27+E28+E29+E30+E31</f>
        <v>0</v>
      </c>
      <c r="F32" s="16">
        <f t="shared" si="11"/>
        <v>14741.9</v>
      </c>
      <c r="G32" s="16">
        <f t="shared" si="11"/>
        <v>0</v>
      </c>
      <c r="H32" s="16">
        <f t="shared" si="11"/>
        <v>14741.9</v>
      </c>
      <c r="I32" s="16">
        <f t="shared" si="11"/>
        <v>41468.43961</v>
      </c>
      <c r="J32" s="16">
        <f t="shared" si="11"/>
        <v>123975.50799999997</v>
      </c>
      <c r="K32" s="68"/>
    </row>
    <row r="33" spans="1:11" ht="21" customHeight="1">
      <c r="A33" s="65" t="s">
        <v>9</v>
      </c>
      <c r="B33" s="69" t="s">
        <v>24</v>
      </c>
      <c r="C33" s="41" t="s">
        <v>22</v>
      </c>
      <c r="D33" s="8">
        <f aca="true" t="shared" si="12" ref="D33:D38">E33+F33+I33+J33</f>
        <v>9891.71</v>
      </c>
      <c r="E33" s="8">
        <v>0</v>
      </c>
      <c r="F33" s="8">
        <f t="shared" si="10"/>
        <v>1397</v>
      </c>
      <c r="G33" s="8">
        <v>0</v>
      </c>
      <c r="H33" s="8">
        <f>755+642</f>
        <v>1397</v>
      </c>
      <c r="I33" s="8">
        <v>7569.71</v>
      </c>
      <c r="J33" s="10">
        <v>925</v>
      </c>
      <c r="K33" s="65" t="s">
        <v>7</v>
      </c>
    </row>
    <row r="34" spans="1:11" ht="16.5" customHeight="1">
      <c r="A34" s="66"/>
      <c r="B34" s="70"/>
      <c r="C34" s="43" t="s">
        <v>20</v>
      </c>
      <c r="D34" s="8">
        <f t="shared" si="12"/>
        <v>10539.54337</v>
      </c>
      <c r="E34" s="8">
        <v>0</v>
      </c>
      <c r="F34" s="8">
        <f t="shared" si="10"/>
        <v>1698</v>
      </c>
      <c r="G34" s="12">
        <v>0</v>
      </c>
      <c r="H34" s="12">
        <v>1698</v>
      </c>
      <c r="I34" s="12">
        <v>7523.76937</v>
      </c>
      <c r="J34" s="25">
        <v>1317.774</v>
      </c>
      <c r="K34" s="66"/>
    </row>
    <row r="35" spans="1:11" s="27" customFormat="1" ht="16.5" customHeight="1">
      <c r="A35" s="66"/>
      <c r="B35" s="70"/>
      <c r="C35" s="43" t="s">
        <v>21</v>
      </c>
      <c r="D35" s="8">
        <f t="shared" si="12"/>
        <v>11919.83652</v>
      </c>
      <c r="E35" s="8">
        <v>0</v>
      </c>
      <c r="F35" s="8">
        <f t="shared" si="10"/>
        <v>1694.584</v>
      </c>
      <c r="G35" s="12">
        <v>0</v>
      </c>
      <c r="H35" s="12">
        <v>1694.584</v>
      </c>
      <c r="I35" s="12">
        <v>8589.87252</v>
      </c>
      <c r="J35" s="25">
        <v>1635.38</v>
      </c>
      <c r="K35" s="66"/>
    </row>
    <row r="36" spans="1:11" ht="16.5" customHeight="1">
      <c r="A36" s="66"/>
      <c r="B36" s="70"/>
      <c r="C36" s="44" t="s">
        <v>26</v>
      </c>
      <c r="D36" s="51">
        <f t="shared" si="12"/>
        <v>12546.206</v>
      </c>
      <c r="E36" s="51">
        <v>0</v>
      </c>
      <c r="F36" s="52">
        <f>G36+H36</f>
        <v>2091.1</v>
      </c>
      <c r="G36" s="53">
        <v>0</v>
      </c>
      <c r="H36" s="53">
        <v>2091.1</v>
      </c>
      <c r="I36" s="53">
        <f>4089.553+5321.553</f>
        <v>9411.106</v>
      </c>
      <c r="J36" s="58">
        <v>1044</v>
      </c>
      <c r="K36" s="66"/>
    </row>
    <row r="37" spans="1:11" ht="16.5" customHeight="1">
      <c r="A37" s="66"/>
      <c r="B37" s="70"/>
      <c r="C37" s="43" t="s">
        <v>32</v>
      </c>
      <c r="D37" s="52">
        <f t="shared" si="12"/>
        <v>5959.049</v>
      </c>
      <c r="E37" s="52">
        <v>0</v>
      </c>
      <c r="F37" s="52">
        <f>G37+H37</f>
        <v>2097.5</v>
      </c>
      <c r="G37" s="52">
        <v>0</v>
      </c>
      <c r="H37" s="52">
        <v>2097.5</v>
      </c>
      <c r="I37" s="52">
        <v>2817.549</v>
      </c>
      <c r="J37" s="52">
        <v>1044</v>
      </c>
      <c r="K37" s="67"/>
    </row>
    <row r="38" spans="1:11" ht="18.75" customHeight="1" thickBot="1">
      <c r="A38" s="68"/>
      <c r="B38" s="71"/>
      <c r="C38" s="42" t="s">
        <v>35</v>
      </c>
      <c r="D38" s="51">
        <f t="shared" si="12"/>
        <v>5961.148999999999</v>
      </c>
      <c r="E38" s="51">
        <v>0</v>
      </c>
      <c r="F38" s="61">
        <f t="shared" si="10"/>
        <v>2099.6</v>
      </c>
      <c r="G38" s="61">
        <v>0</v>
      </c>
      <c r="H38" s="61">
        <v>2099.6</v>
      </c>
      <c r="I38" s="61">
        <v>2817.549</v>
      </c>
      <c r="J38" s="54">
        <v>1044</v>
      </c>
      <c r="K38" s="66"/>
    </row>
    <row r="39" spans="1:11" s="27" customFormat="1" ht="18.75" customHeight="1" thickBot="1">
      <c r="A39" s="28"/>
      <c r="B39" s="48" t="s">
        <v>11</v>
      </c>
      <c r="C39" s="49"/>
      <c r="D39" s="17">
        <f>D33+D34+D35+D36+D37+D38</f>
        <v>56817.49389</v>
      </c>
      <c r="E39" s="17">
        <f aca="true" t="shared" si="13" ref="E39:J39">E33+E34+E35+E36+E37+E38</f>
        <v>0</v>
      </c>
      <c r="F39" s="17">
        <f t="shared" si="13"/>
        <v>11077.784</v>
      </c>
      <c r="G39" s="17">
        <f t="shared" si="13"/>
        <v>0</v>
      </c>
      <c r="H39" s="17">
        <f t="shared" si="13"/>
        <v>11077.784</v>
      </c>
      <c r="I39" s="17">
        <f t="shared" si="13"/>
        <v>38729.55589</v>
      </c>
      <c r="J39" s="17">
        <f t="shared" si="13"/>
        <v>7010.154</v>
      </c>
      <c r="K39" s="68"/>
    </row>
    <row r="40" spans="1:11" ht="19.5" customHeight="1">
      <c r="A40" s="65" t="s">
        <v>10</v>
      </c>
      <c r="B40" s="69" t="s">
        <v>38</v>
      </c>
      <c r="C40" s="41" t="s">
        <v>22</v>
      </c>
      <c r="D40" s="8">
        <f aca="true" t="shared" si="14" ref="D40:D45">E40+F40+I40+J40</f>
        <v>11370.5</v>
      </c>
      <c r="E40" s="8">
        <v>11370.5</v>
      </c>
      <c r="F40" s="8">
        <f t="shared" si="10"/>
        <v>0</v>
      </c>
      <c r="G40" s="8">
        <v>0</v>
      </c>
      <c r="H40" s="8">
        <v>0</v>
      </c>
      <c r="I40" s="8">
        <v>0</v>
      </c>
      <c r="J40" s="10">
        <v>0</v>
      </c>
      <c r="K40" s="69" t="s">
        <v>23</v>
      </c>
    </row>
    <row r="41" spans="1:11" ht="19.5" customHeight="1">
      <c r="A41" s="66"/>
      <c r="B41" s="70"/>
      <c r="C41" s="43" t="s">
        <v>20</v>
      </c>
      <c r="D41" s="8">
        <f t="shared" si="14"/>
        <v>14786.9727</v>
      </c>
      <c r="E41" s="8">
        <v>14786.9727</v>
      </c>
      <c r="F41" s="8">
        <f t="shared" si="10"/>
        <v>0</v>
      </c>
      <c r="G41" s="12">
        <v>0</v>
      </c>
      <c r="H41" s="12">
        <v>0</v>
      </c>
      <c r="I41" s="12">
        <v>0</v>
      </c>
      <c r="J41" s="25">
        <v>0</v>
      </c>
      <c r="K41" s="70"/>
    </row>
    <row r="42" spans="1:11" ht="19.5" customHeight="1">
      <c r="A42" s="66"/>
      <c r="B42" s="70"/>
      <c r="C42" s="43" t="s">
        <v>21</v>
      </c>
      <c r="D42" s="8">
        <f t="shared" si="14"/>
        <v>11736</v>
      </c>
      <c r="E42" s="8">
        <f>10536+1200</f>
        <v>11736</v>
      </c>
      <c r="F42" s="8">
        <f t="shared" si="10"/>
        <v>0</v>
      </c>
      <c r="G42" s="12">
        <v>0</v>
      </c>
      <c r="H42" s="12">
        <v>0</v>
      </c>
      <c r="I42" s="12">
        <v>0</v>
      </c>
      <c r="J42" s="25">
        <v>0</v>
      </c>
      <c r="K42" s="70"/>
    </row>
    <row r="43" spans="1:11" ht="19.5" customHeight="1">
      <c r="A43" s="66"/>
      <c r="B43" s="70"/>
      <c r="C43" s="44" t="s">
        <v>26</v>
      </c>
      <c r="D43" s="12">
        <f t="shared" si="14"/>
        <v>12326.6</v>
      </c>
      <c r="E43" s="8">
        <f>12326+0.6</f>
        <v>12326.6</v>
      </c>
      <c r="F43" s="12">
        <f>G43+H43</f>
        <v>0</v>
      </c>
      <c r="G43" s="14">
        <v>0</v>
      </c>
      <c r="H43" s="14">
        <v>0</v>
      </c>
      <c r="I43" s="14">
        <v>0</v>
      </c>
      <c r="J43" s="26">
        <v>0</v>
      </c>
      <c r="K43" s="70"/>
    </row>
    <row r="44" spans="1:11" ht="20.25" customHeight="1">
      <c r="A44" s="66"/>
      <c r="B44" s="70"/>
      <c r="C44" s="43" t="s">
        <v>32</v>
      </c>
      <c r="D44" s="12">
        <f t="shared" si="14"/>
        <v>11060</v>
      </c>
      <c r="E44" s="12">
        <v>11060</v>
      </c>
      <c r="F44" s="12">
        <f>G44+H44</f>
        <v>0</v>
      </c>
      <c r="G44" s="12">
        <v>0</v>
      </c>
      <c r="H44" s="12">
        <v>0</v>
      </c>
      <c r="I44" s="12">
        <v>0</v>
      </c>
      <c r="J44" s="12">
        <v>0</v>
      </c>
      <c r="K44" s="96"/>
    </row>
    <row r="45" spans="1:11" ht="19.5" customHeight="1" thickBot="1">
      <c r="A45" s="68"/>
      <c r="B45" s="71"/>
      <c r="C45" s="42" t="s">
        <v>35</v>
      </c>
      <c r="D45" s="9">
        <f t="shared" si="14"/>
        <v>16210.2</v>
      </c>
      <c r="E45" s="8">
        <v>16210.2</v>
      </c>
      <c r="F45" s="9">
        <f t="shared" si="10"/>
        <v>0</v>
      </c>
      <c r="G45" s="9">
        <v>0</v>
      </c>
      <c r="H45" s="9">
        <v>0</v>
      </c>
      <c r="I45" s="9">
        <v>0</v>
      </c>
      <c r="J45" s="15">
        <v>0</v>
      </c>
      <c r="K45" s="70"/>
    </row>
    <row r="46" spans="1:11" s="27" customFormat="1" ht="18.75" customHeight="1" thickBot="1">
      <c r="A46" s="28"/>
      <c r="B46" s="48" t="s">
        <v>11</v>
      </c>
      <c r="C46" s="50"/>
      <c r="D46" s="7">
        <f>D40+D41+D42+D43+D44+D45</f>
        <v>77490.2727</v>
      </c>
      <c r="E46" s="7">
        <f aca="true" t="shared" si="15" ref="E46:J46">E40+E41+E42+E43+E44+E45</f>
        <v>77490.2727</v>
      </c>
      <c r="F46" s="7">
        <f t="shared" si="15"/>
        <v>0</v>
      </c>
      <c r="G46" s="7">
        <f t="shared" si="15"/>
        <v>0</v>
      </c>
      <c r="H46" s="7">
        <f t="shared" si="15"/>
        <v>0</v>
      </c>
      <c r="I46" s="7">
        <f t="shared" si="15"/>
        <v>0</v>
      </c>
      <c r="J46" s="7">
        <f t="shared" si="15"/>
        <v>0</v>
      </c>
      <c r="K46" s="71"/>
    </row>
    <row r="47" spans="4:10" ht="12.75">
      <c r="D47" s="3"/>
      <c r="E47" s="3"/>
      <c r="F47" s="3"/>
      <c r="G47" s="3"/>
      <c r="H47" s="3"/>
      <c r="I47" s="3"/>
      <c r="J47" s="3"/>
    </row>
    <row r="48" ht="12.75">
      <c r="D48" s="2"/>
    </row>
    <row r="49" ht="12.75">
      <c r="D49" s="1"/>
    </row>
    <row r="50" ht="12.75">
      <c r="D50" s="1"/>
    </row>
  </sheetData>
  <sheetProtection/>
  <mergeCells count="39">
    <mergeCell ref="G2:K2"/>
    <mergeCell ref="A40:A45"/>
    <mergeCell ref="B40:B45"/>
    <mergeCell ref="K40:K46"/>
    <mergeCell ref="A26:A31"/>
    <mergeCell ref="B26:B31"/>
    <mergeCell ref="F18:F19"/>
    <mergeCell ref="I18:I19"/>
    <mergeCell ref="J18:J19"/>
    <mergeCell ref="K18:K25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A11:A17"/>
    <mergeCell ref="K11:K17"/>
    <mergeCell ref="H18:H19"/>
    <mergeCell ref="G8:H8"/>
    <mergeCell ref="C5:C9"/>
    <mergeCell ref="D5:D9"/>
    <mergeCell ref="F7:H7"/>
    <mergeCell ref="F6:I6"/>
    <mergeCell ref="B11:B16"/>
    <mergeCell ref="K26:K32"/>
    <mergeCell ref="A33:A38"/>
    <mergeCell ref="B33:B38"/>
    <mergeCell ref="K33:K39"/>
    <mergeCell ref="D18:D19"/>
    <mergeCell ref="E18:E19"/>
    <mergeCell ref="G18:G19"/>
    <mergeCell ref="C18:C19"/>
    <mergeCell ref="A18:A25"/>
    <mergeCell ref="B18:B24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2020-01-17T12:48:51Z</cp:lastPrinted>
  <dcterms:created xsi:type="dcterms:W3CDTF">2013-02-05T10:52:46Z</dcterms:created>
  <dcterms:modified xsi:type="dcterms:W3CDTF">2020-02-25T12:19:35Z</dcterms:modified>
  <cp:category/>
  <cp:version/>
  <cp:contentType/>
  <cp:contentStatus/>
</cp:coreProperties>
</file>